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radley Walter\Documents\AstroImageData\20200625_TIC180695581.01_20200625UT\Analysis2_9-18-27\"/>
    </mc:Choice>
  </mc:AlternateContent>
  <xr:revisionPtr revIDLastSave="0" documentId="13_ncr:1_{4F6B78CB-5410-4F6F-B31D-777F4E15C5BB}" xr6:coauthVersionLast="45" xr6:coauthVersionMax="45" xr10:uidLastSave="{00000000-0000-0000-0000-000000000000}"/>
  <bookViews>
    <workbookView xWindow="-120" yWindow="-120" windowWidth="29040" windowHeight="15840" activeTab="1" xr2:uid="{2A1689B8-4DAA-4475-9269-25C6E1B10F30}"/>
  </bookViews>
  <sheets>
    <sheet name="Chart1" sheetId="2" r:id="rId1"/>
    <sheet name="Sheet1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13" i="1" l="1"/>
  <c r="Z11" i="1"/>
  <c r="Y11" i="1"/>
  <c r="X11" i="1"/>
  <c r="W11" i="1"/>
  <c r="Z10" i="1"/>
  <c r="Y10" i="1"/>
  <c r="X10" i="1"/>
  <c r="W10" i="1"/>
  <c r="Z9" i="1"/>
  <c r="Y9" i="1"/>
  <c r="X9" i="1"/>
  <c r="W9" i="1"/>
  <c r="Z8" i="1"/>
  <c r="Y8" i="1"/>
  <c r="X8" i="1"/>
  <c r="W8" i="1"/>
  <c r="Z7" i="1"/>
  <c r="Y7" i="1"/>
  <c r="X7" i="1"/>
  <c r="W7" i="1"/>
  <c r="Y6" i="1"/>
  <c r="X6" i="1"/>
  <c r="W6" i="1"/>
  <c r="T11" i="1"/>
  <c r="T10" i="1"/>
  <c r="T9" i="1"/>
  <c r="T8" i="1"/>
  <c r="T7" i="1"/>
  <c r="T6" i="1"/>
  <c r="Q6" i="1"/>
  <c r="P6" i="1"/>
  <c r="N6" i="1"/>
  <c r="K6" i="1"/>
  <c r="J11" i="1"/>
  <c r="J10" i="1"/>
  <c r="J9" i="1"/>
  <c r="J8" i="1"/>
  <c r="J7" i="1"/>
  <c r="J6" i="1"/>
  <c r="F11" i="1"/>
  <c r="F10" i="1"/>
  <c r="F9" i="1"/>
  <c r="F8" i="1"/>
  <c r="F7" i="1"/>
  <c r="F6" i="1"/>
  <c r="Z6" i="1"/>
  <c r="I11" i="1"/>
  <c r="I10" i="1"/>
  <c r="I9" i="1"/>
  <c r="I8" i="1"/>
  <c r="I7" i="1"/>
  <c r="I6" i="1"/>
</calcChain>
</file>

<file path=xl/sharedStrings.xml><?xml version="1.0" encoding="utf-8"?>
<sst xmlns="http://schemas.openxmlformats.org/spreadsheetml/2006/main" count="64" uniqueCount="64">
  <si>
    <t>Object</t>
  </si>
  <si>
    <t>T1</t>
  </si>
  <si>
    <t>C2</t>
  </si>
  <si>
    <t>C3</t>
  </si>
  <si>
    <t>C4</t>
  </si>
  <si>
    <t>C5</t>
  </si>
  <si>
    <t>C6</t>
  </si>
  <si>
    <t>Average source-Sky</t>
  </si>
  <si>
    <t>A</t>
  </si>
  <si>
    <t>B</t>
  </si>
  <si>
    <t>C</t>
  </si>
  <si>
    <t>D</t>
  </si>
  <si>
    <t>E</t>
  </si>
  <si>
    <t>Brightness Rank</t>
  </si>
  <si>
    <t>F</t>
  </si>
  <si>
    <t>D/E</t>
  </si>
  <si>
    <t>G</t>
  </si>
  <si>
    <t>H</t>
  </si>
  <si>
    <t xml:space="preserve">Empirical Average STDEV.S (9 obs) Rel Flux </t>
  </si>
  <si>
    <t>Empirical Average STDEV.S (9 obs) Rel Flux_n</t>
  </si>
  <si>
    <t>Empirical Average STDEV.S (9 obs) Rel Flux_dn</t>
  </si>
  <si>
    <t>Analytic Average 1-obs AIJ Rel Flux Err_dn</t>
  </si>
  <si>
    <t>Analytic Average 1-obs AIJ Rel Flux Err_n</t>
  </si>
  <si>
    <t>I</t>
  </si>
  <si>
    <t>J</t>
  </si>
  <si>
    <t>K</t>
  </si>
  <si>
    <t>L</t>
  </si>
  <si>
    <t xml:space="preserve">M </t>
  </si>
  <si>
    <t>analytic 
AIJ rel flux_ n    (binsize=9)</t>
  </si>
  <si>
    <t>N</t>
  </si>
  <si>
    <t>O</t>
  </si>
  <si>
    <t>P</t>
  </si>
  <si>
    <t>Q</t>
  </si>
  <si>
    <t>R</t>
  </si>
  <si>
    <t>S</t>
  </si>
  <si>
    <t>Empirical Average STDEV.S (9 obs) Rel Flux/ /_n/ _dn or dfn = the Standard deviation of the 9 observations in the bin with a suffix indicating the type of observation</t>
  </si>
  <si>
    <t>T</t>
  </si>
  <si>
    <t>U</t>
  </si>
  <si>
    <t>V</t>
  </si>
  <si>
    <t>R/S</t>
  </si>
  <si>
    <t>Analytic Average single obs AIJ Rel Flux Err</t>
  </si>
  <si>
    <t>analytic 
AIJ rel flux-err dfn/dn   (1) (binsize=9)</t>
  </si>
  <si>
    <t>(1) dfn applies to T1 because it is rel flux error to model fit</t>
  </si>
  <si>
    <t xml:space="preserve">W </t>
  </si>
  <si>
    <t>X</t>
  </si>
  <si>
    <t>F/G</t>
  </si>
  <si>
    <t>Sd Error 9-obs Bin Means  from AIJ single Obs Errors_dn</t>
  </si>
  <si>
    <t>Sd Error 9-obs Bin Means  from AIJ single Obs Errors_n</t>
  </si>
  <si>
    <t>F/H</t>
  </si>
  <si>
    <t>L/M</t>
  </si>
  <si>
    <t>N/O</t>
  </si>
  <si>
    <t>empirical average Standard Error  of the Bin Means_n</t>
  </si>
  <si>
    <t>empirical average Standard Error  of the Bin Means_dn</t>
  </si>
  <si>
    <t>T/U</t>
  </si>
  <si>
    <t>T/V(2)</t>
  </si>
  <si>
    <t>U/V(2)</t>
  </si>
  <si>
    <t>(2) not strictly comparable to R/S and T/U because T1 error is calculated to model fit and detrending is calculated on different regions</t>
  </si>
  <si>
    <t>Empirical average Standard Error  of the Bin Means</t>
  </si>
  <si>
    <t>Empirical average Standard Error  of the Bin Means/ /_n/ _dn or dfn = is the empirical average SDEV.S of binned observations divided by SQRT(9)</t>
  </si>
  <si>
    <t>Std Error 9-obs Bin Means  from AIJ single Obs Errors</t>
  </si>
  <si>
    <t>Std Error 9-obs Bin Means  from AIJ single Obs Errors/ /_n/ _dn  =  SQRT(SUMSQ(AIJ single obs errors))/9</t>
  </si>
  <si>
    <t>analytic 
AIJ rel flux-err dfn/dn   (1) (binsize=9 = the AIJ errors for binsize = 9 means</t>
  </si>
  <si>
    <t>Y</t>
  </si>
  <si>
    <t>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</si>
</sst>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"/>
    <numFmt numFmtId="165" formatCode="0.000000"/>
    <numFmt numFmtId="166" formatCode="0.000"/>
    <numFmt numFmtId="167" formatCode="0.000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wrapText="1"/>
    </xf>
    <xf numFmtId="164" fontId="0" fillId="0" borderId="0" xfId="0" applyNumberFormat="1" applyAlignment="1">
      <alignment wrapText="1"/>
    </xf>
    <xf numFmtId="164" fontId="0" fillId="0" borderId="0" xfId="0" applyNumberFormat="1"/>
    <xf numFmtId="1" fontId="0" fillId="0" borderId="0" xfId="0" applyNumberFormat="1"/>
    <xf numFmtId="0" fontId="0" fillId="0" borderId="0" xfId="0" applyAlignment="1"/>
    <xf numFmtId="165" fontId="0" fillId="0" borderId="0" xfId="0" applyNumberFormat="1"/>
    <xf numFmtId="165" fontId="0" fillId="0" borderId="0" xfId="0" applyNumberFormat="1" applyAlignment="1">
      <alignment wrapText="1"/>
    </xf>
    <xf numFmtId="166" fontId="0" fillId="0" borderId="0" xfId="0" applyNumberFormat="1"/>
    <xf numFmtId="166" fontId="0" fillId="0" borderId="0" xfId="0" applyNumberFormat="1" applyAlignment="1">
      <alignment wrapText="1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Ratio of</a:t>
            </a:r>
            <a:r>
              <a:rPr lang="en-US" baseline="0"/>
              <a:t> </a:t>
            </a:r>
            <a:r>
              <a:rPr lang="en-US"/>
              <a:t>Epirical Error to Analytical Error vs. Normalized Source-Sky Counts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1-Obs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endParaRPr lang="en-US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8539-4F54-B05D-B339714F7A43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endParaRPr lang="en-US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8539-4F54-B05D-B339714F7A43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endParaRPr lang="en-US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8539-4F54-B05D-B339714F7A43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endParaRPr lang="en-US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8539-4F54-B05D-B339714F7A43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endParaRPr lang="en-US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8539-4F54-B05D-B339714F7A43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endParaRPr lang="en-US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8539-4F54-B05D-B339714F7A4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Sheet1!$AA$6:$AA$11</c:f>
              <c:numCache>
                <c:formatCode>General</c:formatCode>
                <c:ptCount val="6"/>
              </c:numCache>
            </c:numRef>
          </c:xVal>
          <c:yVal>
            <c:numRef>
              <c:f>Sheet1!$W$6:$W$11</c:f>
              <c:numCache>
                <c:formatCode>0.000</c:formatCode>
                <c:ptCount val="6"/>
                <c:pt idx="0">
                  <c:v>2.717609956764826</c:v>
                </c:pt>
                <c:pt idx="1">
                  <c:v>1.6884924134936832</c:v>
                </c:pt>
                <c:pt idx="2">
                  <c:v>1.2813285166174846</c:v>
                </c:pt>
                <c:pt idx="3">
                  <c:v>1.7767169963132483</c:v>
                </c:pt>
                <c:pt idx="4">
                  <c:v>1.1066538307721785</c:v>
                </c:pt>
                <c:pt idx="5">
                  <c:v>1.1082004366063709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Sheet1!$A$6:$A$11</c15:f>
                <c15:dlblRangeCache>
                  <c:ptCount val="6"/>
                  <c:pt idx="0">
                    <c:v>T1</c:v>
                  </c:pt>
                  <c:pt idx="1">
                    <c:v>C2</c:v>
                  </c:pt>
                  <c:pt idx="2">
                    <c:v>C3</c:v>
                  </c:pt>
                  <c:pt idx="3">
                    <c:v>C4</c:v>
                  </c:pt>
                  <c:pt idx="4">
                    <c:v>C5</c:v>
                  </c:pt>
                  <c:pt idx="5">
                    <c:v>C6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0-8539-4F54-B05D-B339714F7A43}"/>
            </c:ext>
          </c:extLst>
        </c:ser>
        <c:ser>
          <c:idx val="1"/>
          <c:order val="1"/>
          <c:tx>
            <c:v>"9 Bin Means FIT'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Sheet1!$AA$6:$AA$11</c:f>
              <c:numCache>
                <c:formatCode>General</c:formatCode>
                <c:ptCount val="6"/>
              </c:numCache>
            </c:numRef>
          </c:xVal>
          <c:yVal>
            <c:numRef>
              <c:f>Sheet1!$Y$6:$Y$11</c:f>
              <c:numCache>
                <c:formatCode>0.000</c:formatCode>
                <c:ptCount val="6"/>
                <c:pt idx="0">
                  <c:v>2.548816820565432</c:v>
                </c:pt>
                <c:pt idx="1">
                  <c:v>1.5837424957643937</c:v>
                </c:pt>
                <c:pt idx="2">
                  <c:v>1.2015317749677599</c:v>
                </c:pt>
                <c:pt idx="3">
                  <c:v>1.6673124059132047</c:v>
                </c:pt>
                <c:pt idx="4">
                  <c:v>1.0386175354871523</c:v>
                </c:pt>
                <c:pt idx="5">
                  <c:v>1.0400017580986922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8539-4F54-B05D-B339714F7A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63571776"/>
        <c:axId val="663569152"/>
      </c:scatterChart>
      <c:valAx>
        <c:axId val="6635717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Souce-Sky</a:t>
                </a:r>
                <a:r>
                  <a:rPr lang="en-US" baseline="0"/>
                  <a:t> Counts / Avg Soource-Sky Counts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63569152"/>
        <c:crosses val="autoZero"/>
        <c:crossBetween val="midCat"/>
      </c:valAx>
      <c:valAx>
        <c:axId val="663569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Error</a:t>
                </a:r>
                <a:r>
                  <a:rPr lang="en-US" baseline="0"/>
                  <a:t> Ratio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6357177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A2E5C807-8C75-4AB6-97DA-2F5F6CB9DCED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59752" cy="6289408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87E5B36-5BB0-4E1D-9BE1-0B2856D276E8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C14A9F-1636-41B8-9838-C87D1FED7D29}">
  <dimension ref="A4:Z20"/>
  <sheetViews>
    <sheetView tabSelected="1" topLeftCell="H1" workbookViewId="0">
      <selection activeCell="X20" sqref="X20"/>
    </sheetView>
  </sheetViews>
  <sheetFormatPr defaultRowHeight="15" x14ac:dyDescent="0.25"/>
  <cols>
    <col min="2" max="2" width="9.140625" style="3"/>
    <col min="3" max="3" width="10.7109375" style="3" customWidth="1"/>
    <col min="4" max="8" width="10.7109375" style="6" customWidth="1"/>
    <col min="9" max="11" width="10.7109375" style="8" customWidth="1"/>
    <col min="12" max="22" width="10.7109375" customWidth="1"/>
  </cols>
  <sheetData>
    <row r="4" spans="1:26" x14ac:dyDescent="0.25">
      <c r="A4" t="s">
        <v>8</v>
      </c>
      <c r="B4" s="3" t="s">
        <v>9</v>
      </c>
      <c r="C4" s="3" t="s">
        <v>10</v>
      </c>
      <c r="D4" s="6" t="s">
        <v>11</v>
      </c>
      <c r="E4" s="6" t="s">
        <v>12</v>
      </c>
      <c r="F4" s="6" t="s">
        <v>14</v>
      </c>
      <c r="G4" s="6" t="s">
        <v>16</v>
      </c>
      <c r="H4" s="8" t="s">
        <v>17</v>
      </c>
      <c r="I4" s="8" t="s">
        <v>23</v>
      </c>
      <c r="J4" s="8" t="s">
        <v>24</v>
      </c>
      <c r="K4" t="s">
        <v>25</v>
      </c>
      <c r="L4" t="s">
        <v>26</v>
      </c>
      <c r="M4" t="s">
        <v>27</v>
      </c>
      <c r="N4" t="s">
        <v>29</v>
      </c>
      <c r="O4" t="s">
        <v>30</v>
      </c>
      <c r="P4" t="s">
        <v>31</v>
      </c>
      <c r="Q4" t="s">
        <v>32</v>
      </c>
      <c r="R4" t="s">
        <v>33</v>
      </c>
      <c r="S4" t="s">
        <v>34</v>
      </c>
      <c r="T4" t="s">
        <v>36</v>
      </c>
      <c r="U4" t="s">
        <v>37</v>
      </c>
      <c r="V4" t="s">
        <v>38</v>
      </c>
      <c r="W4" t="s">
        <v>43</v>
      </c>
      <c r="X4" t="s">
        <v>44</v>
      </c>
      <c r="Y4" t="s">
        <v>62</v>
      </c>
      <c r="Z4" t="s">
        <v>63</v>
      </c>
    </row>
    <row r="5" spans="1:26" s="1" customFormat="1" ht="90" x14ac:dyDescent="0.25">
      <c r="A5" s="1" t="s">
        <v>0</v>
      </c>
      <c r="B5" s="2" t="s">
        <v>7</v>
      </c>
      <c r="C5" s="2" t="s">
        <v>13</v>
      </c>
      <c r="D5" s="7" t="s">
        <v>18</v>
      </c>
      <c r="E5" s="7" t="s">
        <v>40</v>
      </c>
      <c r="F5" s="7" t="s">
        <v>57</v>
      </c>
      <c r="G5" s="7" t="s">
        <v>59</v>
      </c>
      <c r="H5" s="7" t="s">
        <v>28</v>
      </c>
      <c r="I5" s="8" t="s">
        <v>15</v>
      </c>
      <c r="J5" s="9" t="s">
        <v>45</v>
      </c>
      <c r="K5" s="9" t="s">
        <v>48</v>
      </c>
      <c r="L5" s="1" t="s">
        <v>19</v>
      </c>
      <c r="M5" s="1" t="s">
        <v>22</v>
      </c>
      <c r="N5" s="7" t="s">
        <v>51</v>
      </c>
      <c r="O5" s="7" t="s">
        <v>47</v>
      </c>
      <c r="P5" s="1" t="s">
        <v>49</v>
      </c>
      <c r="Q5" s="1" t="s">
        <v>50</v>
      </c>
      <c r="R5" s="1" t="s">
        <v>20</v>
      </c>
      <c r="S5" s="1" t="s">
        <v>21</v>
      </c>
      <c r="T5" s="7" t="s">
        <v>52</v>
      </c>
      <c r="U5" s="7" t="s">
        <v>46</v>
      </c>
      <c r="V5" s="1" t="s">
        <v>41</v>
      </c>
      <c r="W5" s="1" t="s">
        <v>39</v>
      </c>
      <c r="X5" s="1" t="s">
        <v>53</v>
      </c>
      <c r="Y5" s="1" t="s">
        <v>54</v>
      </c>
      <c r="Z5" s="1" t="s">
        <v>55</v>
      </c>
    </row>
    <row r="6" spans="1:26" x14ac:dyDescent="0.25">
      <c r="A6" t="s">
        <v>1</v>
      </c>
      <c r="B6" s="3">
        <v>757978.43267084495</v>
      </c>
      <c r="C6" s="4">
        <v>1</v>
      </c>
      <c r="D6" s="10">
        <v>4.705194385091164E-3</v>
      </c>
      <c r="E6" s="10">
        <v>1.730240740740739E-3</v>
      </c>
      <c r="F6" s="10">
        <f>D6/3</f>
        <v>1.5683981283637213E-3</v>
      </c>
      <c r="G6" s="10">
        <v>5.7609862779631215E-4</v>
      </c>
      <c r="H6" s="10">
        <v>5.07258064516129E-4</v>
      </c>
      <c r="I6" s="8">
        <f>D6/E6</f>
        <v>2.7193871201280393</v>
      </c>
      <c r="J6" s="8">
        <f>F6/G6</f>
        <v>2.7224472558859327</v>
      </c>
      <c r="K6" s="8">
        <f>F6/H6</f>
        <v>3.0919136393815809</v>
      </c>
      <c r="L6" s="10">
        <v>3.8822969942071137E-3</v>
      </c>
      <c r="M6" s="10">
        <v>1.4276185185185186E-3</v>
      </c>
      <c r="N6" s="10">
        <f>L6/3</f>
        <v>1.2940989980690378E-3</v>
      </c>
      <c r="O6" s="10">
        <v>4.7870083610432833E-4</v>
      </c>
      <c r="P6">
        <f>L6/M6</f>
        <v>2.7194218510389505</v>
      </c>
      <c r="Q6">
        <f>N6/O6</f>
        <v>2.7033564607917273</v>
      </c>
      <c r="R6" s="10">
        <v>3.879710300387776E-3</v>
      </c>
      <c r="S6" s="10">
        <v>1.4276185185185186E-3</v>
      </c>
      <c r="T6" s="10">
        <f>R6/3</f>
        <v>1.2932367667959253E-3</v>
      </c>
      <c r="U6" s="10">
        <v>4.78702270835273E-4</v>
      </c>
      <c r="V6" s="10">
        <v>5.0738709677419357E-4</v>
      </c>
      <c r="W6" s="8">
        <f>R6/S6</f>
        <v>2.717609956764826</v>
      </c>
      <c r="X6" s="8">
        <f>T6/U6</f>
        <v>2.7015471736522074</v>
      </c>
      <c r="Y6" s="8">
        <f>$T6/V6</f>
        <v>2.548816820565432</v>
      </c>
      <c r="Z6" s="8">
        <f>U6/V6</f>
        <v>0.94346559831479826</v>
      </c>
    </row>
    <row r="7" spans="1:26" x14ac:dyDescent="0.25">
      <c r="A7" t="s">
        <v>2</v>
      </c>
      <c r="B7" s="3">
        <v>368597.08696760522</v>
      </c>
      <c r="C7" s="4">
        <v>2</v>
      </c>
      <c r="D7" s="10">
        <v>5.6575962148536184E-3</v>
      </c>
      <c r="E7" s="10">
        <v>3.3496370370370379E-3</v>
      </c>
      <c r="F7" s="10">
        <f t="shared" ref="F7:F11" si="0">D7/3</f>
        <v>1.8858654049512061E-3</v>
      </c>
      <c r="G7" s="10">
        <v>1.0972367702983209E-3</v>
      </c>
      <c r="H7" s="10"/>
      <c r="I7" s="8">
        <f>D7/E7</f>
        <v>1.6890176912595025</v>
      </c>
      <c r="J7" s="8">
        <f t="shared" ref="J7:J11" si="1">F7/G7</f>
        <v>1.7187406182518563</v>
      </c>
      <c r="R7" s="10">
        <v>3.9404535063970224E-3</v>
      </c>
      <c r="S7" s="10">
        <v>2.3337111111111095E-3</v>
      </c>
      <c r="T7" s="10">
        <f t="shared" ref="T7:T11" si="2">R7/3</f>
        <v>1.3134845021323409E-3</v>
      </c>
      <c r="U7" s="10">
        <v>7.7026364325783565E-4</v>
      </c>
      <c r="V7" s="10">
        <v>8.2935483870967748E-4</v>
      </c>
      <c r="W7" s="8">
        <f t="shared" ref="W7:W11" si="3">R7/S7</f>
        <v>1.6884924134936832</v>
      </c>
      <c r="X7" s="8">
        <f t="shared" ref="X7:X11" si="4">T7/U7</f>
        <v>1.7052401650127853</v>
      </c>
      <c r="Y7" s="8">
        <f t="shared" ref="Y7:Y11" si="5">$T7/V7</f>
        <v>1.5837424957643937</v>
      </c>
      <c r="Z7" s="8">
        <f t="shared" ref="Z7:Z11" si="6">U7/V7</f>
        <v>0.92875040610629733</v>
      </c>
    </row>
    <row r="8" spans="1:26" x14ac:dyDescent="0.25">
      <c r="A8" t="s">
        <v>3</v>
      </c>
      <c r="B8" s="3">
        <v>68832.659617431738</v>
      </c>
      <c r="C8" s="4">
        <v>4</v>
      </c>
      <c r="D8" s="10">
        <v>6.0921890855758682E-4</v>
      </c>
      <c r="E8" s="10">
        <v>4.7542592592592564E-4</v>
      </c>
      <c r="F8" s="10">
        <f t="shared" si="0"/>
        <v>2.0307296951919561E-4</v>
      </c>
      <c r="G8" s="10">
        <v>1.7219586818693653E-4</v>
      </c>
      <c r="H8" s="10"/>
      <c r="I8" s="8">
        <f>D8/E8</f>
        <v>1.2814170943056795</v>
      </c>
      <c r="J8" s="8">
        <f t="shared" si="1"/>
        <v>1.1793138340505289</v>
      </c>
      <c r="R8" s="10">
        <v>4.9258539273831512E-3</v>
      </c>
      <c r="S8" s="10">
        <v>3.8443333333333346E-3</v>
      </c>
      <c r="T8" s="10">
        <f t="shared" si="2"/>
        <v>1.6419513091277171E-3</v>
      </c>
      <c r="U8" s="10">
        <v>1.2563360575193196E-3</v>
      </c>
      <c r="V8" s="10">
        <v>1.3665483870967748E-3</v>
      </c>
      <c r="W8" s="8">
        <f t="shared" si="3"/>
        <v>1.2813285166174846</v>
      </c>
      <c r="X8" s="8">
        <f t="shared" si="4"/>
        <v>1.3069363879994089</v>
      </c>
      <c r="Y8" s="8">
        <f t="shared" si="5"/>
        <v>1.2015317749677599</v>
      </c>
      <c r="Z8" s="8">
        <f t="shared" si="6"/>
        <v>0.91934985206663578</v>
      </c>
    </row>
    <row r="9" spans="1:26" x14ac:dyDescent="0.25">
      <c r="A9" t="s">
        <v>4</v>
      </c>
      <c r="B9" s="3">
        <v>118708.40369598893</v>
      </c>
      <c r="C9" s="4">
        <v>3</v>
      </c>
      <c r="D9" s="10">
        <v>1.183228918072519E-3</v>
      </c>
      <c r="E9" s="10">
        <v>6.6609999999999955E-4</v>
      </c>
      <c r="F9" s="10">
        <f t="shared" si="0"/>
        <v>3.9440963935750631E-4</v>
      </c>
      <c r="G9" s="10">
        <v>2.3358989965559398E-4</v>
      </c>
      <c r="H9" s="10"/>
      <c r="I9" s="8">
        <f>D9/E9</f>
        <v>1.7763532773945649</v>
      </c>
      <c r="J9" s="8">
        <f t="shared" si="1"/>
        <v>1.6884704344623878</v>
      </c>
      <c r="R9" s="10">
        <v>5.0519565899170091E-3</v>
      </c>
      <c r="S9" s="10">
        <v>2.8434222222222228E-3</v>
      </c>
      <c r="T9" s="10">
        <f t="shared" si="2"/>
        <v>1.6839855299723365E-3</v>
      </c>
      <c r="U9" s="10">
        <v>9.3437146735810873E-4</v>
      </c>
      <c r="V9" s="10">
        <v>1.0099999999999998E-3</v>
      </c>
      <c r="W9" s="8">
        <f t="shared" si="3"/>
        <v>1.7767169963132483</v>
      </c>
      <c r="X9" s="8">
        <f t="shared" si="4"/>
        <v>1.8022655750969432</v>
      </c>
      <c r="Y9" s="8">
        <f t="shared" si="5"/>
        <v>1.6673124059132047</v>
      </c>
      <c r="Z9" s="8">
        <f t="shared" si="6"/>
        <v>0.92512026471099895</v>
      </c>
    </row>
    <row r="10" spans="1:26" x14ac:dyDescent="0.25">
      <c r="A10" t="s">
        <v>5</v>
      </c>
      <c r="B10" s="3">
        <v>33980.298933874517</v>
      </c>
      <c r="C10" s="4">
        <v>6</v>
      </c>
      <c r="D10" s="10">
        <v>3.9620682095180764E-4</v>
      </c>
      <c r="E10" s="10">
        <v>3.5797777777777745E-4</v>
      </c>
      <c r="F10" s="10">
        <f t="shared" si="0"/>
        <v>1.3206894031726922E-4</v>
      </c>
      <c r="G10" s="10">
        <v>1.3438913285113084E-4</v>
      </c>
      <c r="H10" s="10"/>
      <c r="I10" s="8">
        <f>D10/E10</f>
        <v>1.1067916657043491</v>
      </c>
      <c r="J10" s="8">
        <f t="shared" si="1"/>
        <v>0.98273526672404521</v>
      </c>
      <c r="R10" s="10">
        <v>6.8952813067248032E-3</v>
      </c>
      <c r="S10" s="10">
        <v>6.230748148148146E-3</v>
      </c>
      <c r="T10" s="10">
        <f t="shared" si="2"/>
        <v>2.2984271022416011E-3</v>
      </c>
      <c r="U10" s="10">
        <v>2.0240172496239E-3</v>
      </c>
      <c r="V10" s="10">
        <v>2.2129677419354841E-3</v>
      </c>
      <c r="W10" s="8">
        <f t="shared" si="3"/>
        <v>1.1066538307721785</v>
      </c>
      <c r="X10" s="8">
        <f t="shared" si="4"/>
        <v>1.1355768349645694</v>
      </c>
      <c r="Y10" s="8">
        <f t="shared" si="5"/>
        <v>1.0386175354871523</v>
      </c>
      <c r="Z10" s="8">
        <f t="shared" si="6"/>
        <v>0.91461669832280246</v>
      </c>
    </row>
    <row r="11" spans="1:26" x14ac:dyDescent="0.25">
      <c r="A11" t="s">
        <v>6</v>
      </c>
      <c r="B11" s="3">
        <v>35280.332089793337</v>
      </c>
      <c r="C11" s="4">
        <v>5</v>
      </c>
      <c r="D11" s="10">
        <v>4.0194921220736986E-4</v>
      </c>
      <c r="E11" s="10">
        <v>3.6265185185185139E-4</v>
      </c>
      <c r="F11" s="10">
        <f t="shared" si="0"/>
        <v>1.3398307073578995E-4</v>
      </c>
      <c r="G11" s="10">
        <v>1.358982364967385E-4</v>
      </c>
      <c r="H11" s="10"/>
      <c r="I11" s="8">
        <f>D11/E11</f>
        <v>1.1083611186730462</v>
      </c>
      <c r="J11" s="8">
        <f t="shared" si="1"/>
        <v>0.98590735383829275</v>
      </c>
      <c r="R11" s="10">
        <v>6.7221016861366122E-3</v>
      </c>
      <c r="S11" s="10">
        <v>6.0657814814814772E-3</v>
      </c>
      <c r="T11" s="10">
        <f t="shared" si="2"/>
        <v>2.2407005620455373E-3</v>
      </c>
      <c r="U11" s="10">
        <v>1.9710434173691267E-3</v>
      </c>
      <c r="V11" s="10">
        <v>2.154516129032258E-3</v>
      </c>
      <c r="W11" s="8">
        <f t="shared" si="3"/>
        <v>1.1082004366063709</v>
      </c>
      <c r="X11" s="8">
        <f t="shared" si="4"/>
        <v>1.1368093377853332</v>
      </c>
      <c r="Y11" s="8">
        <f t="shared" si="5"/>
        <v>1.0400017580986922</v>
      </c>
      <c r="Z11" s="8">
        <f t="shared" si="6"/>
        <v>0.91484273002609573</v>
      </c>
    </row>
    <row r="13" spans="1:26" x14ac:dyDescent="0.25">
      <c r="B13" s="3">
        <f>AVERAGE(B6:B11)</f>
        <v>230562.86899592311</v>
      </c>
    </row>
    <row r="15" spans="1:26" x14ac:dyDescent="0.25">
      <c r="A15" t="s">
        <v>42</v>
      </c>
    </row>
    <row r="16" spans="1:26" x14ac:dyDescent="0.25">
      <c r="A16" t="s">
        <v>56</v>
      </c>
    </row>
    <row r="17" spans="1:1" x14ac:dyDescent="0.25">
      <c r="A17" s="5" t="s">
        <v>35</v>
      </c>
    </row>
    <row r="18" spans="1:1" x14ac:dyDescent="0.25">
      <c r="A18" t="s">
        <v>58</v>
      </c>
    </row>
    <row r="19" spans="1:1" x14ac:dyDescent="0.25">
      <c r="A19" t="s">
        <v>60</v>
      </c>
    </row>
    <row r="20" spans="1:1" x14ac:dyDescent="0.25">
      <c r="A20" s="5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Charts</vt:lpstr>
      </vt:variant>
      <vt:variant>
        <vt:i4>1</vt:i4>
      </vt:variant>
    </vt:vector>
  </HeadingPairs>
  <TitlesOfParts>
    <vt:vector size="2" baseType="lpstr">
      <vt:lpstr>Sheet1</vt:lpstr>
      <vt:lpstr>Chart1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Bradley Walter</dc:creator>
  <cp:lastModifiedBy>Bradley Walter</cp:lastModifiedBy>
  <dcterms:created xsi:type="dcterms:W3CDTF">2020-06-27T19:10:09Z</dcterms:created>
  <dcterms:modified xsi:type="dcterms:W3CDTF">2020-06-28T04:00:33Z</dcterms:modified>
</cp:coreProperties>
</file>